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alf\Downloads\"/>
    </mc:Choice>
  </mc:AlternateContent>
  <xr:revisionPtr revIDLastSave="0" documentId="13_ncr:1_{FC4789AE-1811-400A-8676-3F405B2FBEAC}" xr6:coauthVersionLast="47" xr6:coauthVersionMax="47" xr10:uidLastSave="{00000000-0000-0000-0000-000000000000}"/>
  <bookViews>
    <workbookView xWindow="-120" yWindow="-120" windowWidth="19440" windowHeight="15000" xr2:uid="{00000000-000D-0000-FFFF-FFFF00000000}"/>
  </bookViews>
  <sheets>
    <sheet name="Callibration Sheet" sheetId="1" r:id="rId1"/>
  </sheets>
  <definedNames>
    <definedName name="ID">'Callibration Sheet'!$C$2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 l="1"/>
  <c r="D27" i="1"/>
  <c r="B27" i="1" s="1"/>
  <c r="D18" i="1"/>
  <c r="B18" i="1" s="1"/>
  <c r="D16" i="1"/>
  <c r="B16" i="1" s="1"/>
  <c r="D15" i="1"/>
  <c r="D14" i="1"/>
  <c r="D13" i="1"/>
  <c r="B9" i="1"/>
  <c r="B8" i="1"/>
</calcChain>
</file>

<file path=xl/sharedStrings.xml><?xml version="1.0" encoding="utf-8"?>
<sst xmlns="http://schemas.openxmlformats.org/spreadsheetml/2006/main" count="33" uniqueCount="21">
  <si>
    <t>Tasmota Shutter Calibration: Step by Step procedure</t>
  </si>
  <si>
    <t>Input here!</t>
  </si>
  <si>
    <t>Hidden Magic</t>
  </si>
  <si>
    <t>Follow Step by step and put your measured distance in the green fields. The orange fields will update automatically with the right values. Put these values in the console of your shutter. To avoid mess with other user, please make a copy of the spreadsheet. It's on you. It is mandatory that in measuring sequences (9-12, 16-23, 25-30) you MUSTN'T do any other movements</t>
  </si>
  <si>
    <t>Close Shutter manually</t>
  </si>
  <si>
    <t>shutteropenduration 210</t>
  </si>
  <si>
    <t>Open shutter manualls and record open time in sec.</t>
  </si>
  <si>
    <t>Reset all shuttersettings:</t>
  </si>
  <si>
    <t xml:space="preserve">ShutterSetHalfway 50
</t>
  </si>
  <si>
    <t>shuttermotordelay 0</t>
  </si>
  <si>
    <t>shuttersetclose</t>
  </si>
  <si>
    <t>dont change</t>
  </si>
  <si>
    <t>shutterposition 30</t>
  </si>
  <si>
    <t>shutterposition 80</t>
  </si>
  <si>
    <t xml:space="preserve">shutterclose </t>
  </si>
  <si>
    <t>Position should now be fine. If not adapt closeduration. Be aware not to overheat your shutter!!!</t>
  </si>
  <si>
    <t>shutterposition 50</t>
  </si>
  <si>
    <t>shutterposition 70</t>
  </si>
  <si>
    <t>shutterposition 90</t>
  </si>
  <si>
    <t>shutterposition 100</t>
  </si>
  <si>
    <t>If later on you find that shutteropenduration does not fit you can change this and change also the closeduration with the noted factor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</si>
</sst>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color rgb="FF000000"/>
      <name val="Arial"/>
      <scheme val="minor"/>
    </font>
    <font>
      <b/>
      <sz val="10"/>
      <color theme="1"/>
      <name val="Arial"/>
      <scheme val="minor"/>
    </font>
    <font>
      <sz val="10"/>
      <color theme="1"/>
      <name val="Arial"/>
      <scheme val="minor"/>
    </font>
    <font>
      <b/>
      <sz val="12"/>
      <color theme="1"/>
      <name val="Arial"/>
      <scheme val="minor"/>
    </font>
    <font>
      <b/>
      <sz val="10"/>
      <color rgb="FFFFFFFF"/>
      <name val="Courier New"/>
    </font>
    <font>
      <b/>
      <sz val="10"/>
      <color rgb="FF000000"/>
      <name val="Arial"/>
      <scheme val="minor"/>
    </font>
    <font>
      <sz val="10"/>
      <color theme="1"/>
      <name val="Courier New"/>
    </font>
    <font>
      <b/>
      <sz val="10"/>
      <color rgb="FFFFFFFF"/>
      <name val="Arial"/>
      <scheme val="minor"/>
    </font>
    <font>
      <b/>
      <sz val="10"/>
      <color rgb="FF000000"/>
      <name val="Arial"/>
    </font>
    <font>
      <b/>
      <sz val="10"/>
      <color rgb="FFFFFFFF"/>
      <name val="Arial"/>
    </font>
  </fonts>
  <fills count="6">
    <fill>
      <patternFill patternType="none"/>
    </fill>
    <fill>
      <patternFill patternType="gray125"/>
    </fill>
    <fill>
      <patternFill patternType="solid">
        <fgColor rgb="FFFF9900"/>
        <bgColor rgb="FFFF9900"/>
      </patternFill>
    </fill>
    <fill>
      <patternFill patternType="solid">
        <fgColor rgb="FFB6D7A8"/>
        <bgColor rgb="FFB6D7A8"/>
      </patternFill>
    </fill>
    <fill>
      <patternFill patternType="solid">
        <fgColor rgb="FFFF0000"/>
        <bgColor rgb="FFFF0000"/>
      </patternFill>
    </fill>
    <fill>
      <patternFill patternType="solid">
        <fgColor theme="0"/>
        <bgColor theme="0"/>
      </patternFill>
    </fill>
  </fills>
  <borders count="1">
    <border>
      <left/>
      <right/>
      <top/>
      <bottom/>
      <diagonal/>
    </border>
  </borders>
  <cellStyleXfs count="1">
    <xf numFmtId="0" fontId="0" fillId="0" borderId="0"/>
  </cellStyleXfs>
  <cellXfs count="15">
    <xf numFmtId="0" fontId="0" fillId="0" borderId="0" xfId="0" applyFont="1" applyAlignment="1"/>
    <xf numFmtId="0" fontId="1"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horizontal="center"/>
    </xf>
    <xf numFmtId="0" fontId="2" fillId="0" borderId="0" xfId="0" applyFont="1" applyAlignment="1"/>
    <xf numFmtId="0" fontId="4" fillId="2" borderId="0" xfId="0" applyFont="1" applyFill="1" applyAlignment="1"/>
    <xf numFmtId="0" fontId="5" fillId="3" borderId="0" xfId="0" applyFont="1" applyFill="1" applyAlignment="1">
      <alignment horizontal="center"/>
    </xf>
    <xf numFmtId="0" fontId="6" fillId="0" borderId="0" xfId="0" applyFont="1" applyAlignment="1"/>
    <xf numFmtId="0" fontId="7" fillId="4" borderId="0" xfId="0" applyFont="1" applyFill="1" applyAlignment="1">
      <alignment horizontal="center"/>
    </xf>
    <xf numFmtId="0" fontId="8" fillId="3" borderId="0" xfId="0" applyFont="1" applyFill="1" applyAlignment="1">
      <alignment horizontal="center"/>
    </xf>
    <xf numFmtId="0" fontId="2" fillId="0" borderId="0" xfId="0" applyFont="1"/>
    <xf numFmtId="164" fontId="2" fillId="5" borderId="0" xfId="0" applyNumberFormat="1" applyFont="1" applyFill="1"/>
    <xf numFmtId="0" fontId="9" fillId="3" borderId="0" xfId="0" applyFont="1" applyFill="1" applyAlignment="1">
      <alignment horizontal="center"/>
    </xf>
    <xf numFmtId="0" fontId="2" fillId="0" borderId="0" xfId="0" applyFont="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7"/>
  <sheetViews>
    <sheetView tabSelected="1" workbookViewId="0">
      <selection activeCell="C3" sqref="C3"/>
    </sheetView>
  </sheetViews>
  <sheetFormatPr baseColWidth="10" defaultColWidth="12.5703125" defaultRowHeight="15.75" customHeight="1" x14ac:dyDescent="0.2"/>
  <cols>
    <col min="1" max="1" width="20" customWidth="1"/>
    <col min="2" max="2" width="46.42578125" customWidth="1"/>
  </cols>
  <sheetData>
    <row r="1" spans="1:4" ht="12.75" x14ac:dyDescent="0.2">
      <c r="A1" s="1" t="s">
        <v>0</v>
      </c>
      <c r="B1" s="2"/>
      <c r="C1" s="1" t="s">
        <v>1</v>
      </c>
      <c r="D1" s="1" t="s">
        <v>2</v>
      </c>
    </row>
    <row r="2" spans="1:4" ht="112.5" customHeight="1" x14ac:dyDescent="0.2">
      <c r="B2" s="3" t="s">
        <v>3</v>
      </c>
    </row>
    <row r="3" spans="1:4" x14ac:dyDescent="0.25">
      <c r="A3" s="4">
        <v>1</v>
      </c>
      <c r="B3" s="5" t="s">
        <v>4</v>
      </c>
    </row>
    <row r="4" spans="1:4" x14ac:dyDescent="0.25">
      <c r="A4" s="4">
        <v>2</v>
      </c>
      <c r="B4" s="6" t="s">
        <v>5</v>
      </c>
    </row>
    <row r="5" spans="1:4" x14ac:dyDescent="0.25">
      <c r="A5" s="4">
        <v>3</v>
      </c>
      <c r="B5" s="5" t="s">
        <v>6</v>
      </c>
      <c r="C5" s="7">
        <v>45</v>
      </c>
    </row>
    <row r="6" spans="1:4" x14ac:dyDescent="0.25">
      <c r="A6" s="4">
        <v>4</v>
      </c>
      <c r="B6" s="5" t="s">
        <v>4</v>
      </c>
    </row>
    <row r="7" spans="1:4" x14ac:dyDescent="0.25">
      <c r="A7" s="4">
        <v>5</v>
      </c>
      <c r="B7" s="5" t="s">
        <v>7</v>
      </c>
    </row>
    <row r="8" spans="1:4" x14ac:dyDescent="0.25">
      <c r="A8" s="4">
        <v>6</v>
      </c>
      <c r="B8" s="6" t="str">
        <f>SUBSTITUTE("shutteropenduration "&amp;C5,",",".")</f>
        <v>shutteropenduration 45</v>
      </c>
    </row>
    <row r="9" spans="1:4" x14ac:dyDescent="0.25">
      <c r="A9" s="4">
        <v>7</v>
      </c>
      <c r="B9" s="6" t="str">
        <f>SUBSTITUTE("shuttercloseduration "&amp;C5,",",".")</f>
        <v>shuttercloseduration 45</v>
      </c>
    </row>
    <row r="10" spans="1:4" x14ac:dyDescent="0.25">
      <c r="A10" s="4">
        <v>8</v>
      </c>
      <c r="B10" s="6" t="s">
        <v>8</v>
      </c>
    </row>
    <row r="11" spans="1:4" x14ac:dyDescent="0.25">
      <c r="A11" s="4">
        <v>9</v>
      </c>
      <c r="B11" s="6" t="s">
        <v>9</v>
      </c>
    </row>
    <row r="12" spans="1:4" x14ac:dyDescent="0.25">
      <c r="A12" s="4">
        <v>10</v>
      </c>
      <c r="B12" s="8" t="s">
        <v>10</v>
      </c>
      <c r="C12" s="9">
        <v>20</v>
      </c>
      <c r="D12" s="5" t="s">
        <v>11</v>
      </c>
    </row>
    <row r="13" spans="1:4" x14ac:dyDescent="0.25">
      <c r="A13" s="4">
        <v>11</v>
      </c>
      <c r="B13" s="8" t="s">
        <v>12</v>
      </c>
      <c r="C13" s="10">
        <v>0</v>
      </c>
      <c r="D13" s="11">
        <f t="shared" ref="D13:D15" si="0">C13-C$12</f>
        <v>-20</v>
      </c>
    </row>
    <row r="14" spans="1:4" x14ac:dyDescent="0.25">
      <c r="A14" s="4">
        <v>12</v>
      </c>
      <c r="B14" s="8" t="s">
        <v>13</v>
      </c>
      <c r="C14" s="10">
        <v>64</v>
      </c>
      <c r="D14" s="11">
        <f t="shared" si="0"/>
        <v>44</v>
      </c>
    </row>
    <row r="15" spans="1:4" x14ac:dyDescent="0.25">
      <c r="A15" s="4">
        <v>13</v>
      </c>
      <c r="B15" s="8" t="s">
        <v>12</v>
      </c>
      <c r="C15" s="10">
        <v>0</v>
      </c>
      <c r="D15" s="11">
        <f t="shared" si="0"/>
        <v>-20</v>
      </c>
    </row>
    <row r="16" spans="1:4" x14ac:dyDescent="0.25">
      <c r="A16" s="4">
        <v>14</v>
      </c>
      <c r="B16" s="6" t="str">
        <f>SUBSTITUTE("shuttercloseduration " &amp; D16,",",".")</f>
        <v>shuttercloseduration 45</v>
      </c>
      <c r="D16" s="12">
        <f>ROUND((C14-C13)/(C14-C15)*C5,1)</f>
        <v>45</v>
      </c>
    </row>
    <row r="17" spans="1:4" x14ac:dyDescent="0.25">
      <c r="A17" s="4">
        <v>15</v>
      </c>
      <c r="B17" s="8" t="s">
        <v>14</v>
      </c>
    </row>
    <row r="18" spans="1:4" x14ac:dyDescent="0.25">
      <c r="A18" s="4">
        <v>16</v>
      </c>
      <c r="B18" s="1" t="str">
        <f>SUBSTITUTE("Note on Paper: Factor:" &amp;D18,",",".")</f>
        <v>Note on Paper: Factor:1</v>
      </c>
      <c r="D18" s="11">
        <f>ROUND((C14-C13)/(C14-C15),3)</f>
        <v>1</v>
      </c>
    </row>
    <row r="19" spans="1:4" x14ac:dyDescent="0.25">
      <c r="A19" s="4">
        <v>17</v>
      </c>
      <c r="B19" s="5" t="s">
        <v>4</v>
      </c>
    </row>
    <row r="20" spans="1:4" x14ac:dyDescent="0.25">
      <c r="A20" s="4">
        <v>18</v>
      </c>
      <c r="B20" s="8" t="s">
        <v>12</v>
      </c>
      <c r="C20" s="13">
        <v>0</v>
      </c>
    </row>
    <row r="21" spans="1:4" x14ac:dyDescent="0.25">
      <c r="A21" s="4">
        <v>19</v>
      </c>
      <c r="B21" s="8" t="s">
        <v>13</v>
      </c>
      <c r="C21" s="13">
        <v>63</v>
      </c>
    </row>
    <row r="22" spans="1:4" x14ac:dyDescent="0.25">
      <c r="A22" s="4">
        <v>20</v>
      </c>
      <c r="B22" s="8" t="s">
        <v>12</v>
      </c>
      <c r="C22" s="13">
        <v>0</v>
      </c>
    </row>
    <row r="23" spans="1:4" ht="26.25" x14ac:dyDescent="0.25">
      <c r="A23" s="4">
        <v>21</v>
      </c>
      <c r="B23" s="14" t="s">
        <v>15</v>
      </c>
    </row>
    <row r="24" spans="1:4" x14ac:dyDescent="0.25">
      <c r="A24" s="4">
        <v>22</v>
      </c>
      <c r="B24" s="8" t="s">
        <v>16</v>
      </c>
      <c r="C24" s="13">
        <v>18.5</v>
      </c>
    </row>
    <row r="25" spans="1:4" x14ac:dyDescent="0.25">
      <c r="A25" s="4">
        <v>23</v>
      </c>
      <c r="B25" s="8" t="s">
        <v>17</v>
      </c>
      <c r="C25" s="13">
        <v>45.5</v>
      </c>
    </row>
    <row r="26" spans="1:4" x14ac:dyDescent="0.25">
      <c r="A26" s="4">
        <v>24</v>
      </c>
      <c r="B26" s="8" t="s">
        <v>13</v>
      </c>
      <c r="C26" s="13">
        <v>61.5</v>
      </c>
    </row>
    <row r="27" spans="1:4" x14ac:dyDescent="0.25">
      <c r="A27" s="4">
        <v>25</v>
      </c>
      <c r="B27" s="6" t="str">
        <f>SUBSTITUTE("shuttermotordelay "&amp;D27,",",".")</f>
        <v>shuttermotordelay 0.1</v>
      </c>
      <c r="D27" s="11">
        <f>ROUND((C14-C26)/25*20,0)/20</f>
        <v>0.1</v>
      </c>
    </row>
    <row r="28" spans="1:4" x14ac:dyDescent="0.25">
      <c r="A28" s="4">
        <v>26</v>
      </c>
      <c r="B28" s="8" t="s">
        <v>14</v>
      </c>
    </row>
    <row r="29" spans="1:4" x14ac:dyDescent="0.25">
      <c r="A29" s="4">
        <v>27</v>
      </c>
      <c r="B29" s="5" t="s">
        <v>4</v>
      </c>
    </row>
    <row r="30" spans="1:4" x14ac:dyDescent="0.25">
      <c r="A30" s="4">
        <v>28</v>
      </c>
      <c r="B30" s="8" t="s">
        <v>12</v>
      </c>
      <c r="C30" s="13">
        <v>24</v>
      </c>
    </row>
    <row r="31" spans="1:4" x14ac:dyDescent="0.25">
      <c r="A31" s="4">
        <v>29</v>
      </c>
      <c r="B31" s="8" t="s">
        <v>16</v>
      </c>
      <c r="C31" s="13">
        <v>63</v>
      </c>
    </row>
    <row r="32" spans="1:4" x14ac:dyDescent="0.25">
      <c r="A32" s="4">
        <v>30</v>
      </c>
      <c r="B32" s="8" t="s">
        <v>17</v>
      </c>
      <c r="C32" s="13">
        <v>110</v>
      </c>
    </row>
    <row r="33" spans="1:3" x14ac:dyDescent="0.25">
      <c r="A33" s="4">
        <v>31</v>
      </c>
      <c r="B33" s="8" t="s">
        <v>18</v>
      </c>
      <c r="C33" s="13">
        <v>168</v>
      </c>
    </row>
    <row r="34" spans="1:3" x14ac:dyDescent="0.25">
      <c r="A34" s="4">
        <v>32</v>
      </c>
      <c r="B34" s="8" t="s">
        <v>19</v>
      </c>
      <c r="C34" s="13">
        <v>204</v>
      </c>
    </row>
    <row r="35" spans="1:3" x14ac:dyDescent="0.25">
      <c r="A35" s="4">
        <v>33</v>
      </c>
      <c r="B35" s="6" t="str">
        <f>SUBSTITUTE("shuttercallibration "&amp;C30&amp;" "&amp;C31&amp;" "&amp;C32&amp;" "&amp;C33&amp;" "&amp;C34,",",".")</f>
        <v>shuttercallibration 24 63 110 168 204</v>
      </c>
    </row>
    <row r="36" spans="1:3" ht="13.5" x14ac:dyDescent="0.25">
      <c r="C36" s="6"/>
    </row>
    <row r="37" spans="1:3" ht="38.25" x14ac:dyDescent="0.2">
      <c r="B37" s="14" t="s">
        <v>20</v>
      </c>
    </row>
  </sheetData>
  <printOptions horizontalCentered="1" gridLines="1"/>
  <pageMargins left="0.7" right="0.7" top="0.75" bottom="0.75" header="0" footer="0"/>
  <pageSetup paperSize="9" pageOrder="overThenDown" orientation="portrait" cellComments="atEnd"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Callibration Sheet</vt:lpstr>
      <vt:lpst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Ralf</cp:lastModifiedBy>
  <dcterms:modified xsi:type="dcterms:W3CDTF">2024-01-13T06:53:07Z</dcterms:modified>
</cp:coreProperties>
</file>